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TC 1.5NAM- KTDN V1 " sheetId="13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13" l="1"/>
  <c r="M25" i="13" l="1"/>
  <c r="L25" i="13"/>
  <c r="G23" i="13"/>
  <c r="L27" i="13" l="1"/>
  <c r="M27" i="13"/>
  <c r="N27" i="13"/>
  <c r="K27" i="13"/>
  <c r="L20" i="13"/>
  <c r="N20" i="13"/>
  <c r="K20" i="13"/>
  <c r="K14" i="13" s="1"/>
  <c r="K30" i="13" s="1"/>
  <c r="J20" i="13"/>
  <c r="L15" i="13"/>
  <c r="M15" i="13"/>
  <c r="N15" i="13"/>
  <c r="K15" i="13"/>
  <c r="J15" i="13"/>
  <c r="L6" i="13"/>
  <c r="M6" i="13"/>
  <c r="N6" i="13"/>
  <c r="K6" i="13"/>
  <c r="J6" i="13"/>
  <c r="N14" i="13" l="1"/>
  <c r="N30" i="13" s="1"/>
  <c r="J14" i="13"/>
  <c r="J30" i="13" s="1"/>
  <c r="L14" i="13"/>
  <c r="L30" i="13" s="1"/>
  <c r="C14" i="13"/>
  <c r="C30" i="13" s="1"/>
  <c r="C35" i="13" s="1"/>
  <c r="E29" i="13"/>
  <c r="D29" i="13"/>
  <c r="E28" i="13"/>
  <c r="H27" i="13" s="1"/>
  <c r="D28" i="13"/>
  <c r="E26" i="13"/>
  <c r="D26" i="13"/>
  <c r="E25" i="13"/>
  <c r="D25" i="13"/>
  <c r="E24" i="13"/>
  <c r="D24" i="13"/>
  <c r="E23" i="13"/>
  <c r="H23" i="13" s="1"/>
  <c r="E22" i="13"/>
  <c r="D22" i="13"/>
  <c r="E21" i="13"/>
  <c r="D21" i="13"/>
  <c r="E19" i="13"/>
  <c r="D19" i="13"/>
  <c r="E18" i="13"/>
  <c r="D18" i="13"/>
  <c r="E17" i="13"/>
  <c r="D17" i="13"/>
  <c r="E16" i="13"/>
  <c r="D16" i="13"/>
  <c r="E13" i="13"/>
  <c r="D13" i="13"/>
  <c r="E12" i="13"/>
  <c r="D12" i="13"/>
  <c r="E11" i="13"/>
  <c r="D11" i="13"/>
  <c r="E10" i="13"/>
  <c r="D10" i="13"/>
  <c r="E9" i="13"/>
  <c r="D9" i="13"/>
  <c r="E8" i="13"/>
  <c r="D8" i="13"/>
  <c r="E7" i="13"/>
  <c r="D7" i="13"/>
  <c r="I6" i="13" s="1"/>
  <c r="M20" i="13" l="1"/>
  <c r="M14" i="13" s="1"/>
  <c r="M30" i="13" s="1"/>
  <c r="N25" i="13"/>
  <c r="D14" i="13"/>
  <c r="I27" i="13"/>
  <c r="H20" i="13"/>
  <c r="H14" i="13" s="1"/>
  <c r="H6" i="13"/>
  <c r="I20" i="13"/>
  <c r="I14" i="13" s="1"/>
  <c r="I30" i="13" s="1"/>
  <c r="I35" i="13" s="1"/>
  <c r="E14" i="13"/>
  <c r="H30" i="13" l="1"/>
  <c r="G20" i="13"/>
  <c r="G6" i="13"/>
  <c r="G27" i="13" l="1"/>
  <c r="H36" i="13"/>
  <c r="H35" i="13"/>
  <c r="F6" i="13"/>
  <c r="F20" i="13"/>
  <c r="F27" i="13" l="1"/>
  <c r="F14" i="13" s="1"/>
  <c r="H37" i="13" l="1"/>
  <c r="F35" i="13"/>
  <c r="H38" i="13"/>
  <c r="G14" i="13" l="1"/>
  <c r="G35" i="13" s="1"/>
</calcChain>
</file>

<file path=xl/comments1.xml><?xml version="1.0" encoding="utf-8"?>
<comments xmlns="http://schemas.openxmlformats.org/spreadsheetml/2006/main">
  <authors>
    <author>Dr. Nghia Trong Nguyen</author>
  </authors>
  <commentList>
    <comment ref="C26" authorId="0">
      <text>
        <r>
          <rPr>
            <b/>
            <sz val="9"/>
            <color indexed="81"/>
            <rFont val="Tahoma"/>
            <family val="2"/>
          </rPr>
          <t>Dr. Nghia Trong Nguyen:</t>
        </r>
        <r>
          <rPr>
            <sz val="9"/>
            <color indexed="81"/>
            <rFont val="Tahoma"/>
            <family val="2"/>
          </rPr>
          <t xml:space="preserve">
1 tín chỉ thực tập TN =45
 giờ
</t>
        </r>
      </text>
    </comment>
  </commentList>
</comments>
</file>

<file path=xl/sharedStrings.xml><?xml version="1.0" encoding="utf-8"?>
<sst xmlns="http://schemas.openxmlformats.org/spreadsheetml/2006/main" count="73" uniqueCount="71">
  <si>
    <t>Mã</t>
  </si>
  <si>
    <t>Tên học phần</t>
  </si>
  <si>
    <t>Số tín chỉ</t>
  </si>
  <si>
    <t>Thời gian học tập (giờ)</t>
  </si>
  <si>
    <t>Trong đó</t>
  </si>
  <si>
    <t>Lý thuyết</t>
  </si>
  <si>
    <t>Thực hành/ thực tập/ thí nghiệm/ bài tập/ thảo luận</t>
  </si>
  <si>
    <t>I</t>
  </si>
  <si>
    <t>Các học phần chung/ đại cương</t>
  </si>
  <si>
    <t>Chính trị</t>
  </si>
  <si>
    <t>Pháp luật</t>
  </si>
  <si>
    <t>Giáo dục thể chất (*)</t>
  </si>
  <si>
    <t>Giáo dục quốc phòng - An ninh (*)</t>
  </si>
  <si>
    <t>Tin học (*)</t>
  </si>
  <si>
    <t>Ngoại ngữ (*)</t>
  </si>
  <si>
    <t>Kỹ năng mềm (*)</t>
  </si>
  <si>
    <t>II.1</t>
  </si>
  <si>
    <t xml:space="preserve">Học phần cơ sở </t>
  </si>
  <si>
    <t>Soạn thảo văn bản</t>
  </si>
  <si>
    <t>II.2</t>
  </si>
  <si>
    <t>Học phần chuyên môn ngành</t>
  </si>
  <si>
    <t>Thực tập tốt nghiệp</t>
  </si>
  <si>
    <t>II.3</t>
  </si>
  <si>
    <t>Học phần tự chọn</t>
  </si>
  <si>
    <t>Tổng cộng</t>
  </si>
  <si>
    <t>II</t>
  </si>
  <si>
    <t>Tổng số giờ thực hành</t>
  </si>
  <si>
    <t>Tổng số giờ chương trình</t>
  </si>
  <si>
    <t>&gt;=</t>
  </si>
  <si>
    <t>Các học phần chuyên môn ngành, nghề</t>
  </si>
  <si>
    <t>Tỉ lệ số giờ TH/tổng số giờ</t>
  </si>
  <si>
    <t>Tổng số giờ</t>
  </si>
  <si>
    <t>Kiểm tra</t>
  </si>
  <si>
    <t xml:space="preserve">Lý thuyết </t>
  </si>
  <si>
    <t>Thực hành</t>
  </si>
  <si>
    <t>Nguyên lý  thống kê</t>
  </si>
  <si>
    <t>Lý thuyết kế toán</t>
  </si>
  <si>
    <t>Kế toán thuế</t>
  </si>
  <si>
    <t>Kế toán doanh nghiệp 2</t>
  </si>
  <si>
    <t>Marketing</t>
  </si>
  <si>
    <t>Kế toán thương mại dịch vụ</t>
  </si>
  <si>
    <t>Tài chính doanh nghiệp</t>
  </si>
  <si>
    <t>Kế toán doanh nghiệp 1</t>
  </si>
  <si>
    <t>CHƯƠNG TRÌNH TRUNG CẤP 1,5 NĂM NGÀNH 
KẾ TOÁN DOANH NGHIỆP</t>
  </si>
  <si>
    <t>4(2/2)</t>
  </si>
  <si>
    <t>Thực tập Kế toán mô phỏng trong DNSX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</si>
  <si>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</si>
  <si>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</si>
  <si>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</si>
  <si>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</si>
  <si>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</si>
  <si>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</si>
  <si>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</si>
  <si>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</si>
  <si>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</si>
  <si>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</si>
  <si>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</si>
  <si>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</si>
  <si>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</si>
  <si>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</si>
  <si>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</si>
  <si>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</si>
  <si>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</si>
  <si>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</si>
  <si>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</si>
  <si>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r>
      <t>2</t>
    </r>
    <r>
      <rPr>
        <i/>
        <sz val="14"/>
        <color theme="1"/>
        <rFont val="Times New Roman"/>
        <family val="1"/>
      </rPr>
      <t>(1/1)</t>
    </r>
  </si>
  <si>
    <t xml:space="preserve">Thực tập trên phần mềm kế toán </t>
  </si>
  <si>
    <t>2(1/1)</t>
  </si>
  <si>
    <t>5(3/2)</t>
  </si>
  <si>
    <t>OK</t>
  </si>
  <si>
    <t>19 học phần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</si>
</sst>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0_);\(0.00\)"/>
  </numFmts>
  <fonts count="15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i/>
      <sz val="14"/>
      <color theme="1"/>
      <name val="Times New Roman"/>
      <family val="1"/>
    </font>
    <font>
      <i/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48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C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44">
    <xf numFmtId="0" fontId="0" fillId="0" borderId="0" xfId="0"/>
    <xf numFmtId="1" fontId="0" fillId="0" borderId="0" xfId="0" applyNumberFormat="1"/>
    <xf numFmtId="0" fontId="3" fillId="2" borderId="1" xfId="0" applyFont="1" applyFill="1" applyBorder="1" applyAlignment="1">
      <alignment horizontal="center"/>
    </xf>
    <xf numFmtId="9" fontId="3" fillId="5" borderId="0" xfId="0" applyNumberFormat="1" applyFont="1" applyFill="1"/>
    <xf numFmtId="164" fontId="0" fillId="0" borderId="0" xfId="1" applyNumberFormat="1" applyFont="1"/>
    <xf numFmtId="164" fontId="2" fillId="2" borderId="1" xfId="1" applyNumberFormat="1" applyFont="1" applyFill="1" applyBorder="1"/>
    <xf numFmtId="164" fontId="2" fillId="2" borderId="2" xfId="1" applyNumberFormat="1" applyFont="1" applyFill="1" applyBorder="1" applyAlignment="1">
      <alignment horizontal="center"/>
    </xf>
    <xf numFmtId="164" fontId="2" fillId="5" borderId="1" xfId="1" applyNumberFormat="1" applyFont="1" applyFill="1" applyBorder="1"/>
    <xf numFmtId="164" fontId="3" fillId="5" borderId="1" xfId="1" applyNumberFormat="1" applyFont="1" applyFill="1" applyBorder="1"/>
    <xf numFmtId="164" fontId="2" fillId="5" borderId="2" xfId="1" applyNumberFormat="1" applyFont="1" applyFill="1" applyBorder="1"/>
    <xf numFmtId="164" fontId="3" fillId="5" borderId="0" xfId="1" applyNumberFormat="1" applyFont="1" applyFill="1"/>
    <xf numFmtId="164" fontId="7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" fontId="12" fillId="0" borderId="0" xfId="0" applyNumberFormat="1" applyFont="1"/>
    <xf numFmtId="0" fontId="8" fillId="0" borderId="1" xfId="0" applyFont="1" applyBorder="1" applyAlignment="1">
      <alignment horizontal="center" vertical="center" wrapText="1"/>
    </xf>
    <xf numFmtId="164" fontId="8" fillId="0" borderId="1" xfId="1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164" fontId="7" fillId="2" borderId="3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 wrapText="1"/>
    </xf>
    <xf numFmtId="164" fontId="12" fillId="3" borderId="4" xfId="1" applyNumberFormat="1" applyFont="1" applyFill="1" applyBorder="1" applyAlignment="1">
      <alignment horizontal="center" vertical="center" wrapText="1"/>
    </xf>
    <xf numFmtId="0" fontId="13" fillId="2" borderId="0" xfId="0" applyFont="1" applyFill="1"/>
    <xf numFmtId="1" fontId="14" fillId="2" borderId="0" xfId="0" applyNumberFormat="1" applyFont="1" applyFill="1"/>
    <xf numFmtId="0" fontId="8" fillId="0" borderId="1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165" fontId="3" fillId="5" borderId="1" xfId="1" applyNumberFormat="1" applyFont="1" applyFill="1" applyBorder="1"/>
    <xf numFmtId="0" fontId="11" fillId="3" borderId="1" xfId="1" applyNumberFormat="1" applyFont="1" applyFill="1" applyBorder="1" applyAlignment="1">
      <alignment horizontal="center" vertical="center" wrapText="1"/>
    </xf>
    <xf numFmtId="0" fontId="8" fillId="3" borderId="1" xfId="1" applyNumberFormat="1" applyFont="1" applyFill="1" applyBorder="1" applyAlignment="1">
      <alignment horizontal="center" vertical="center" wrapText="1"/>
    </xf>
    <xf numFmtId="0" fontId="10" fillId="3" borderId="1" xfId="1" applyNumberFormat="1" applyFont="1" applyFill="1" applyBorder="1" applyAlignment="1">
      <alignment horizontal="center" vertical="center" wrapText="1"/>
    </xf>
    <xf numFmtId="0" fontId="7" fillId="3" borderId="1" xfId="1" applyNumberFormat="1" applyFont="1" applyFill="1" applyBorder="1" applyAlignment="1">
      <alignment horizontal="center" vertical="center" wrapText="1"/>
    </xf>
    <xf numFmtId="0" fontId="7" fillId="2" borderId="1" xfId="1" applyNumberFormat="1" applyFont="1" applyFill="1" applyBorder="1" applyAlignment="1">
      <alignment horizontal="center" vertical="center" wrapText="1"/>
    </xf>
    <xf numFmtId="3" fontId="7" fillId="4" borderId="1" xfId="1" applyNumberFormat="1" applyFont="1" applyFill="1" applyBorder="1" applyAlignment="1">
      <alignment horizontal="center" vertical="center" wrapText="1"/>
    </xf>
    <xf numFmtId="3" fontId="7" fillId="2" borderId="1" xfId="1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CCFFCC"/>
      <color rgb="FFCCFFFF"/>
      <color rgb="FF99FF99"/>
      <color rgb="FF00FF00"/>
      <color rgb="FFFFFF99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9"/>
  <sheetViews>
    <sheetView tabSelected="1" workbookViewId="0">
      <selection activeCell="C14" sqref="C14:I14"/>
    </sheetView>
  </sheetViews>
  <sheetFormatPr defaultRowHeight="15" x14ac:dyDescent="0.25"/>
  <cols>
    <col min="1" max="1" width="8.85546875" customWidth="1"/>
    <col min="2" max="2" width="42.28515625" customWidth="1"/>
    <col min="3" max="3" width="13.5703125" style="4" customWidth="1"/>
    <col min="4" max="5" width="13.5703125" style="4" hidden="1" customWidth="1"/>
    <col min="6" max="6" width="12.5703125" style="4" customWidth="1"/>
    <col min="7" max="7" width="13" style="4" bestFit="1" customWidth="1"/>
    <col min="8" max="8" width="15.7109375" style="4" customWidth="1"/>
    <col min="9" max="9" width="13.140625" style="4" customWidth="1"/>
  </cols>
  <sheetData>
    <row r="1" spans="1:14" ht="50.25" customHeight="1" x14ac:dyDescent="0.35">
      <c r="A1" s="33" t="s">
        <v>43</v>
      </c>
      <c r="B1" s="33"/>
      <c r="C1" s="33"/>
      <c r="D1" s="33"/>
      <c r="E1" s="33"/>
      <c r="F1" s="33"/>
      <c r="G1" s="33"/>
      <c r="H1" s="33"/>
      <c r="I1" s="33"/>
    </row>
    <row r="3" spans="1:14" ht="21.75" customHeight="1" x14ac:dyDescent="0.25">
      <c r="A3" s="34" t="s">
        <v>0</v>
      </c>
      <c r="B3" s="34" t="s">
        <v>1</v>
      </c>
      <c r="C3" s="35" t="s">
        <v>2</v>
      </c>
      <c r="D3" s="35" t="s">
        <v>33</v>
      </c>
      <c r="E3" s="35" t="s">
        <v>34</v>
      </c>
      <c r="F3" s="35" t="s">
        <v>3</v>
      </c>
      <c r="G3" s="35"/>
      <c r="H3" s="35"/>
      <c r="I3" s="35"/>
    </row>
    <row r="4" spans="1:14" ht="26.25" customHeight="1" x14ac:dyDescent="0.25">
      <c r="A4" s="34"/>
      <c r="B4" s="34"/>
      <c r="C4" s="35"/>
      <c r="D4" s="35"/>
      <c r="E4" s="35"/>
      <c r="F4" s="35" t="s">
        <v>31</v>
      </c>
      <c r="G4" s="35" t="s">
        <v>4</v>
      </c>
      <c r="H4" s="35"/>
      <c r="I4" s="35"/>
    </row>
    <row r="5" spans="1:14" ht="93" customHeight="1" x14ac:dyDescent="0.25">
      <c r="A5" s="34"/>
      <c r="B5" s="34"/>
      <c r="C5" s="35"/>
      <c r="D5" s="35"/>
      <c r="E5" s="35"/>
      <c r="F5" s="35"/>
      <c r="G5" s="11" t="s">
        <v>5</v>
      </c>
      <c r="H5" s="11" t="s">
        <v>6</v>
      </c>
      <c r="I5" s="11" t="s">
        <v>32</v>
      </c>
    </row>
    <row r="6" spans="1:14" ht="33.75" customHeight="1" x14ac:dyDescent="0.25">
      <c r="A6" s="14" t="s">
        <v>7</v>
      </c>
      <c r="B6" s="22" t="s">
        <v>8</v>
      </c>
      <c r="C6" s="41">
        <v>17</v>
      </c>
      <c r="D6" s="41"/>
      <c r="E6" s="41"/>
      <c r="F6" s="41">
        <f>SUBTOTAL(9,F7:F13)</f>
        <v>315</v>
      </c>
      <c r="G6" s="41">
        <f t="shared" ref="G6:I6" si="0">SUBTOTAL(9,G7:G13)</f>
        <v>183</v>
      </c>
      <c r="H6" s="41">
        <f t="shared" si="0"/>
        <v>120</v>
      </c>
      <c r="I6" s="41">
        <f t="shared" si="0"/>
        <v>12</v>
      </c>
      <c r="J6" s="27">
        <f>SUM(J7:J13)</f>
        <v>17</v>
      </c>
      <c r="K6" s="27">
        <f>SUM(F7:F13)</f>
        <v>315</v>
      </c>
      <c r="L6" s="27">
        <f t="shared" ref="L6:N6" si="1">SUM(G7:G13)</f>
        <v>183</v>
      </c>
      <c r="M6" s="27">
        <f t="shared" si="1"/>
        <v>120</v>
      </c>
      <c r="N6" s="27">
        <f t="shared" si="1"/>
        <v>12</v>
      </c>
    </row>
    <row r="7" spans="1:14" ht="33.75" customHeight="1" x14ac:dyDescent="0.25">
      <c r="A7" s="32" t="s">
        <v>46</v>
      </c>
      <c r="B7" s="18" t="s">
        <v>9</v>
      </c>
      <c r="C7" s="14">
        <v>2</v>
      </c>
      <c r="D7" s="15" t="str">
        <f>MID(C7,3,1)</f>
        <v/>
      </c>
      <c r="E7" s="15" t="str">
        <f>MID(C7,5,1)</f>
        <v/>
      </c>
      <c r="F7" s="12">
        <v>30</v>
      </c>
      <c r="G7" s="12">
        <v>28</v>
      </c>
      <c r="H7" s="12"/>
      <c r="I7" s="12">
        <v>2</v>
      </c>
      <c r="J7" s="25">
        <v>2</v>
      </c>
    </row>
    <row r="8" spans="1:14" ht="33.75" customHeight="1" x14ac:dyDescent="0.25">
      <c r="A8" s="32" t="s">
        <v>47</v>
      </c>
      <c r="B8" s="18" t="s">
        <v>10</v>
      </c>
      <c r="C8" s="14">
        <v>1</v>
      </c>
      <c r="D8" s="15" t="str">
        <f t="shared" ref="D8:D13" si="2">MID(C8,3,1)</f>
        <v/>
      </c>
      <c r="E8" s="15" t="str">
        <f t="shared" ref="E8:E13" si="3">MID(C8,5,1)</f>
        <v/>
      </c>
      <c r="F8" s="12">
        <v>15</v>
      </c>
      <c r="G8" s="12">
        <v>13</v>
      </c>
      <c r="H8" s="12"/>
      <c r="I8" s="12">
        <v>2</v>
      </c>
      <c r="J8" s="25">
        <v>1</v>
      </c>
    </row>
    <row r="9" spans="1:14" ht="33.75" customHeight="1" x14ac:dyDescent="0.25">
      <c r="A9" s="32" t="s">
        <v>48</v>
      </c>
      <c r="B9" s="18" t="s">
        <v>11</v>
      </c>
      <c r="C9" s="14">
        <v>1</v>
      </c>
      <c r="D9" s="15" t="str">
        <f t="shared" si="2"/>
        <v/>
      </c>
      <c r="E9" s="15" t="str">
        <f t="shared" si="3"/>
        <v/>
      </c>
      <c r="F9" s="12">
        <v>30</v>
      </c>
      <c r="G9" s="12"/>
      <c r="H9" s="12">
        <v>30</v>
      </c>
      <c r="I9" s="12"/>
      <c r="J9">
        <v>1</v>
      </c>
    </row>
    <row r="10" spans="1:14" ht="33.75" customHeight="1" x14ac:dyDescent="0.25">
      <c r="A10" s="32" t="s">
        <v>49</v>
      </c>
      <c r="B10" s="18" t="s">
        <v>12</v>
      </c>
      <c r="C10" s="14" t="s">
        <v>65</v>
      </c>
      <c r="D10" s="15" t="str">
        <f t="shared" si="2"/>
        <v>1</v>
      </c>
      <c r="E10" s="15" t="str">
        <f t="shared" si="3"/>
        <v>1</v>
      </c>
      <c r="F10" s="12">
        <v>45</v>
      </c>
      <c r="G10" s="12">
        <v>13</v>
      </c>
      <c r="H10" s="12">
        <v>30</v>
      </c>
      <c r="I10" s="12">
        <v>2</v>
      </c>
      <c r="J10" s="25">
        <v>2</v>
      </c>
    </row>
    <row r="11" spans="1:14" ht="33.75" customHeight="1" x14ac:dyDescent="0.25">
      <c r="A11" s="32" t="s">
        <v>50</v>
      </c>
      <c r="B11" s="18" t="s">
        <v>13</v>
      </c>
      <c r="C11" s="14" t="s">
        <v>44</v>
      </c>
      <c r="D11" s="15" t="str">
        <f t="shared" si="2"/>
        <v>2</v>
      </c>
      <c r="E11" s="15" t="str">
        <f t="shared" si="3"/>
        <v>2</v>
      </c>
      <c r="F11" s="12">
        <v>90</v>
      </c>
      <c r="G11" s="12">
        <v>28</v>
      </c>
      <c r="H11" s="12">
        <v>60</v>
      </c>
      <c r="I11" s="12">
        <v>2</v>
      </c>
      <c r="J11" s="26">
        <v>4</v>
      </c>
    </row>
    <row r="12" spans="1:14" ht="33.75" customHeight="1" x14ac:dyDescent="0.25">
      <c r="A12" s="32" t="s">
        <v>51</v>
      </c>
      <c r="B12" s="18" t="s">
        <v>14</v>
      </c>
      <c r="C12" s="14">
        <v>4</v>
      </c>
      <c r="D12" s="15" t="str">
        <f t="shared" si="2"/>
        <v/>
      </c>
      <c r="E12" s="15" t="str">
        <f t="shared" si="3"/>
        <v/>
      </c>
      <c r="F12" s="12">
        <v>60</v>
      </c>
      <c r="G12" s="12">
        <v>58</v>
      </c>
      <c r="H12" s="12"/>
      <c r="I12" s="12">
        <v>2</v>
      </c>
      <c r="J12" s="26">
        <v>4</v>
      </c>
    </row>
    <row r="13" spans="1:14" ht="33.75" customHeight="1" x14ac:dyDescent="0.25">
      <c r="A13" s="32" t="s">
        <v>52</v>
      </c>
      <c r="B13" s="18" t="s">
        <v>15</v>
      </c>
      <c r="C13" s="14">
        <v>3</v>
      </c>
      <c r="D13" s="15" t="str">
        <f t="shared" si="2"/>
        <v/>
      </c>
      <c r="E13" s="15" t="str">
        <f t="shared" si="3"/>
        <v/>
      </c>
      <c r="F13" s="12">
        <v>45</v>
      </c>
      <c r="G13" s="12">
        <v>43</v>
      </c>
      <c r="H13" s="12"/>
      <c r="I13" s="12">
        <v>2</v>
      </c>
      <c r="J13" s="26">
        <v>3</v>
      </c>
    </row>
    <row r="14" spans="1:14" ht="42" customHeight="1" x14ac:dyDescent="0.3">
      <c r="A14" s="16" t="s">
        <v>25</v>
      </c>
      <c r="B14" s="22" t="s">
        <v>29</v>
      </c>
      <c r="C14" s="43">
        <f>C15+C20+C27</f>
        <v>38</v>
      </c>
      <c r="D14" s="43">
        <f t="shared" ref="D14:I14" si="4">SUBTOTAL(9,D15:D29)</f>
        <v>3</v>
      </c>
      <c r="E14" s="43">
        <f t="shared" si="4"/>
        <v>0</v>
      </c>
      <c r="F14" s="43">
        <f t="shared" si="4"/>
        <v>1065</v>
      </c>
      <c r="G14" s="43">
        <f t="shared" si="4"/>
        <v>469</v>
      </c>
      <c r="H14" s="43">
        <f t="shared" si="4"/>
        <v>570</v>
      </c>
      <c r="I14" s="43">
        <f t="shared" si="4"/>
        <v>26</v>
      </c>
      <c r="J14" s="13">
        <f>J15+J20+J27</f>
        <v>38</v>
      </c>
      <c r="K14" s="13">
        <f t="shared" ref="K14:N14" si="5">K15+K20+K27</f>
        <v>900</v>
      </c>
      <c r="L14" s="13">
        <f t="shared" si="5"/>
        <v>312</v>
      </c>
      <c r="M14" s="13">
        <f t="shared" si="5"/>
        <v>570</v>
      </c>
      <c r="N14" s="13">
        <f t="shared" si="5"/>
        <v>18</v>
      </c>
    </row>
    <row r="15" spans="1:14" ht="33.75" customHeight="1" x14ac:dyDescent="0.3">
      <c r="A15" s="17" t="s">
        <v>16</v>
      </c>
      <c r="B15" s="23" t="s">
        <v>17</v>
      </c>
      <c r="C15" s="38">
        <v>11</v>
      </c>
      <c r="D15" s="38"/>
      <c r="E15" s="38"/>
      <c r="F15" s="38">
        <v>165</v>
      </c>
      <c r="G15" s="38">
        <v>157</v>
      </c>
      <c r="H15" s="38">
        <v>0</v>
      </c>
      <c r="I15" s="38">
        <v>8</v>
      </c>
      <c r="J15" s="13">
        <f>SUM(C16:C19)</f>
        <v>11</v>
      </c>
      <c r="K15" s="13">
        <f>SUM(F16:F19)</f>
        <v>165</v>
      </c>
      <c r="L15" s="13">
        <f t="shared" ref="L15:N15" si="6">SUM(G16:G19)</f>
        <v>157</v>
      </c>
      <c r="M15" s="13">
        <f t="shared" si="6"/>
        <v>0</v>
      </c>
      <c r="N15" s="13">
        <f t="shared" si="6"/>
        <v>8</v>
      </c>
    </row>
    <row r="16" spans="1:14" ht="33.75" customHeight="1" x14ac:dyDescent="0.25">
      <c r="A16" s="32" t="s">
        <v>53</v>
      </c>
      <c r="B16" s="18" t="s">
        <v>18</v>
      </c>
      <c r="C16" s="28">
        <v>2</v>
      </c>
      <c r="D16" s="15" t="str">
        <f t="shared" ref="D16:D29" si="7">MID(C16,3,1)</f>
        <v/>
      </c>
      <c r="E16" s="15" t="str">
        <f t="shared" ref="E16:E26" si="8">MID(C16,5,1)</f>
        <v/>
      </c>
      <c r="F16" s="12">
        <v>30</v>
      </c>
      <c r="G16" s="12">
        <v>28</v>
      </c>
      <c r="H16" s="12"/>
      <c r="I16" s="12">
        <v>2</v>
      </c>
    </row>
    <row r="17" spans="1:15" ht="33.75" customHeight="1" x14ac:dyDescent="0.25">
      <c r="A17" s="32" t="s">
        <v>54</v>
      </c>
      <c r="B17" s="19" t="s">
        <v>41</v>
      </c>
      <c r="C17" s="28">
        <v>3</v>
      </c>
      <c r="D17" s="15" t="str">
        <f t="shared" si="7"/>
        <v/>
      </c>
      <c r="E17" s="15" t="str">
        <f t="shared" si="8"/>
        <v/>
      </c>
      <c r="F17" s="12">
        <v>45</v>
      </c>
      <c r="G17" s="12">
        <v>43</v>
      </c>
      <c r="H17" s="12"/>
      <c r="I17" s="12">
        <v>2</v>
      </c>
    </row>
    <row r="18" spans="1:15" ht="33.75" customHeight="1" x14ac:dyDescent="0.25">
      <c r="A18" s="32" t="s">
        <v>55</v>
      </c>
      <c r="B18" s="18" t="s">
        <v>35</v>
      </c>
      <c r="C18" s="28">
        <v>3</v>
      </c>
      <c r="D18" s="15" t="str">
        <f t="shared" si="7"/>
        <v/>
      </c>
      <c r="E18" s="15" t="str">
        <f t="shared" si="8"/>
        <v/>
      </c>
      <c r="F18" s="12">
        <v>45</v>
      </c>
      <c r="G18" s="12">
        <v>43</v>
      </c>
      <c r="H18" s="12"/>
      <c r="I18" s="12">
        <v>2</v>
      </c>
    </row>
    <row r="19" spans="1:15" ht="33.75" customHeight="1" x14ac:dyDescent="0.25">
      <c r="A19" s="32" t="s">
        <v>56</v>
      </c>
      <c r="B19" s="18" t="s">
        <v>36</v>
      </c>
      <c r="C19" s="28">
        <v>3</v>
      </c>
      <c r="D19" s="15" t="str">
        <f t="shared" si="7"/>
        <v/>
      </c>
      <c r="E19" s="15" t="str">
        <f t="shared" si="8"/>
        <v/>
      </c>
      <c r="F19" s="12">
        <v>45</v>
      </c>
      <c r="G19" s="12">
        <v>43</v>
      </c>
      <c r="H19" s="12"/>
      <c r="I19" s="12">
        <v>2</v>
      </c>
    </row>
    <row r="20" spans="1:15" ht="33.75" customHeight="1" x14ac:dyDescent="0.9">
      <c r="A20" s="20" t="s">
        <v>19</v>
      </c>
      <c r="B20" s="23" t="s">
        <v>20</v>
      </c>
      <c r="C20" s="37">
        <v>23</v>
      </c>
      <c r="D20" s="37"/>
      <c r="E20" s="37"/>
      <c r="F20" s="40">
        <f>SUBTOTAL(9,F21:F26)</f>
        <v>660</v>
      </c>
      <c r="G20" s="40">
        <f>SUBTOTAL(9,G21:G26)</f>
        <v>114</v>
      </c>
      <c r="H20" s="40">
        <f>SUBTOTAL(9,H21:H26)</f>
        <v>540</v>
      </c>
      <c r="I20" s="40">
        <f>SUBTOTAL(9,I21:I26)</f>
        <v>6</v>
      </c>
      <c r="J20" s="29">
        <f>SUM(J21:J26)</f>
        <v>23</v>
      </c>
      <c r="K20" s="29">
        <f>SUM(F21:F26)</f>
        <v>660</v>
      </c>
      <c r="L20" s="29">
        <f t="shared" ref="L20:N20" si="9">SUM(G21:G26)</f>
        <v>114</v>
      </c>
      <c r="M20" s="29">
        <f t="shared" si="9"/>
        <v>540</v>
      </c>
      <c r="N20" s="29">
        <f t="shared" si="9"/>
        <v>6</v>
      </c>
      <c r="O20" s="30"/>
    </row>
    <row r="21" spans="1:15" ht="33.75" customHeight="1" x14ac:dyDescent="0.25">
      <c r="A21" s="32" t="s">
        <v>57</v>
      </c>
      <c r="B21" s="18" t="s">
        <v>37</v>
      </c>
      <c r="C21" s="28">
        <v>3</v>
      </c>
      <c r="D21" s="15" t="str">
        <f t="shared" si="7"/>
        <v/>
      </c>
      <c r="E21" s="15" t="str">
        <f t="shared" si="8"/>
        <v/>
      </c>
      <c r="F21" s="12">
        <v>45</v>
      </c>
      <c r="G21" s="12">
        <v>43</v>
      </c>
      <c r="H21" s="12"/>
      <c r="I21" s="12">
        <v>2</v>
      </c>
      <c r="J21" s="25">
        <v>3</v>
      </c>
    </row>
    <row r="22" spans="1:15" ht="33.75" customHeight="1" x14ac:dyDescent="0.25">
      <c r="A22" s="32" t="s">
        <v>58</v>
      </c>
      <c r="B22" s="18" t="s">
        <v>42</v>
      </c>
      <c r="C22" s="28" t="s">
        <v>44</v>
      </c>
      <c r="D22" s="15" t="str">
        <f t="shared" si="7"/>
        <v>2</v>
      </c>
      <c r="E22" s="15" t="str">
        <f t="shared" si="8"/>
        <v>2</v>
      </c>
      <c r="F22" s="12">
        <v>90</v>
      </c>
      <c r="G22" s="12">
        <v>28</v>
      </c>
      <c r="H22" s="12">
        <v>60</v>
      </c>
      <c r="I22" s="12">
        <v>2</v>
      </c>
      <c r="J22" s="25">
        <v>4</v>
      </c>
    </row>
    <row r="23" spans="1:15" ht="33.75" customHeight="1" x14ac:dyDescent="0.25">
      <c r="A23" s="32" t="s">
        <v>59</v>
      </c>
      <c r="B23" s="18" t="s">
        <v>38</v>
      </c>
      <c r="C23" s="28" t="s">
        <v>68</v>
      </c>
      <c r="D23" s="15">
        <v>3</v>
      </c>
      <c r="E23" s="15" t="str">
        <f t="shared" si="8"/>
        <v>2</v>
      </c>
      <c r="F23" s="12">
        <v>105</v>
      </c>
      <c r="G23" s="12">
        <f t="shared" ref="G23" si="10">D23*15-I23</f>
        <v>43</v>
      </c>
      <c r="H23" s="12">
        <f t="shared" ref="H23" si="11">E23*30</f>
        <v>60</v>
      </c>
      <c r="I23" s="12">
        <v>2</v>
      </c>
      <c r="J23" s="25">
        <v>5</v>
      </c>
    </row>
    <row r="24" spans="1:15" ht="36.75" customHeight="1" x14ac:dyDescent="0.25">
      <c r="A24" s="32" t="s">
        <v>60</v>
      </c>
      <c r="B24" s="18" t="s">
        <v>45</v>
      </c>
      <c r="C24" s="28">
        <v>3</v>
      </c>
      <c r="D24" s="15" t="str">
        <f t="shared" si="7"/>
        <v/>
      </c>
      <c r="E24" s="15" t="str">
        <f t="shared" si="8"/>
        <v/>
      </c>
      <c r="F24" s="12">
        <v>90</v>
      </c>
      <c r="G24" s="12"/>
      <c r="H24" s="12">
        <v>90</v>
      </c>
      <c r="I24" s="12"/>
      <c r="J24" s="26">
        <v>3</v>
      </c>
    </row>
    <row r="25" spans="1:15" ht="33.75" customHeight="1" x14ac:dyDescent="0.25">
      <c r="A25" s="32" t="s">
        <v>61</v>
      </c>
      <c r="B25" s="18" t="s">
        <v>66</v>
      </c>
      <c r="C25" s="28">
        <v>2</v>
      </c>
      <c r="D25" s="15" t="str">
        <f t="shared" si="7"/>
        <v/>
      </c>
      <c r="E25" s="15" t="str">
        <f t="shared" si="8"/>
        <v/>
      </c>
      <c r="F25" s="12">
        <v>60</v>
      </c>
      <c r="G25" s="12"/>
      <c r="H25" s="12">
        <v>60</v>
      </c>
      <c r="I25" s="12"/>
      <c r="J25" s="26">
        <v>2</v>
      </c>
      <c r="L25">
        <f>SUM(F$7:F$13,F$16:F$19,F$21:F$26,F$28:F$29)</f>
        <v>1215</v>
      </c>
      <c r="M25">
        <f t="shared" ref="M25:N25" si="12">SUM(G$7:G$13,G$16:G$19,G$21:G$26,G$28:G$29)</f>
        <v>495</v>
      </c>
      <c r="N25">
        <f t="shared" si="12"/>
        <v>690</v>
      </c>
    </row>
    <row r="26" spans="1:15" ht="33.75" customHeight="1" x14ac:dyDescent="0.25">
      <c r="A26" s="32" t="s">
        <v>62</v>
      </c>
      <c r="B26" s="18" t="s">
        <v>21</v>
      </c>
      <c r="C26" s="28">
        <v>6</v>
      </c>
      <c r="D26" s="15" t="str">
        <f t="shared" si="7"/>
        <v/>
      </c>
      <c r="E26" s="15" t="str">
        <f t="shared" si="8"/>
        <v/>
      </c>
      <c r="F26" s="12">
        <v>270</v>
      </c>
      <c r="G26" s="12"/>
      <c r="H26" s="12">
        <v>270</v>
      </c>
      <c r="I26" s="12"/>
      <c r="J26" s="26">
        <v>6</v>
      </c>
    </row>
    <row r="27" spans="1:15" ht="33.75" customHeight="1" x14ac:dyDescent="0.25">
      <c r="A27" s="20" t="s">
        <v>22</v>
      </c>
      <c r="B27" s="23" t="s">
        <v>23</v>
      </c>
      <c r="C27" s="37">
        <v>4</v>
      </c>
      <c r="D27" s="37"/>
      <c r="E27" s="37"/>
      <c r="F27" s="39">
        <f>SUBTOTAL(9,F28:F29)</f>
        <v>75</v>
      </c>
      <c r="G27" s="39">
        <f>SUBTOTAL(9,G28:G29)</f>
        <v>41</v>
      </c>
      <c r="H27" s="39">
        <f>SUBTOTAL(9,H28:H29)</f>
        <v>30</v>
      </c>
      <c r="I27" s="39">
        <f>SUBTOTAL(9,I28:I29)</f>
        <v>4</v>
      </c>
      <c r="J27" s="29">
        <v>4</v>
      </c>
      <c r="K27" s="29">
        <f>SUM(F28:F29)</f>
        <v>75</v>
      </c>
      <c r="L27" s="29">
        <f t="shared" ref="L27:N27" si="13">SUM(G28:G29)</f>
        <v>41</v>
      </c>
      <c r="M27" s="29">
        <f t="shared" si="13"/>
        <v>30</v>
      </c>
      <c r="N27" s="29">
        <f t="shared" si="13"/>
        <v>4</v>
      </c>
    </row>
    <row r="28" spans="1:15" ht="33.75" customHeight="1" x14ac:dyDescent="0.25">
      <c r="A28" s="32" t="s">
        <v>63</v>
      </c>
      <c r="B28" s="18" t="s">
        <v>39</v>
      </c>
      <c r="C28" s="28">
        <v>2</v>
      </c>
      <c r="D28" s="15" t="str">
        <f t="shared" si="7"/>
        <v/>
      </c>
      <c r="E28" s="15" t="str">
        <f t="shared" ref="E28:E29" si="14">MID(C28,5,1)</f>
        <v/>
      </c>
      <c r="F28" s="12">
        <v>30</v>
      </c>
      <c r="G28" s="12">
        <v>28</v>
      </c>
      <c r="H28" s="12"/>
      <c r="I28" s="12">
        <v>2</v>
      </c>
    </row>
    <row r="29" spans="1:15" ht="33.75" customHeight="1" x14ac:dyDescent="0.25">
      <c r="A29" s="32" t="s">
        <v>64</v>
      </c>
      <c r="B29" s="18" t="s">
        <v>40</v>
      </c>
      <c r="C29" s="28" t="s">
        <v>67</v>
      </c>
      <c r="D29" s="15" t="str">
        <f t="shared" si="7"/>
        <v>1</v>
      </c>
      <c r="E29" s="15" t="str">
        <f t="shared" si="14"/>
        <v>1</v>
      </c>
      <c r="F29" s="12">
        <v>45</v>
      </c>
      <c r="G29" s="12">
        <v>13</v>
      </c>
      <c r="H29" s="12">
        <v>30</v>
      </c>
      <c r="I29" s="12">
        <v>2</v>
      </c>
    </row>
    <row r="30" spans="1:15" ht="33.75" customHeight="1" x14ac:dyDescent="0.35">
      <c r="A30" s="21"/>
      <c r="B30" s="24" t="s">
        <v>24</v>
      </c>
      <c r="C30" s="42">
        <f>C14+C6</f>
        <v>55</v>
      </c>
      <c r="D30" s="42"/>
      <c r="E30" s="42"/>
      <c r="F30" s="42">
        <v>1215</v>
      </c>
      <c r="G30" s="42">
        <v>495</v>
      </c>
      <c r="H30" s="42">
        <f>SUBTOTAL(9,H6:H29)</f>
        <v>690</v>
      </c>
      <c r="I30" s="42">
        <f>SUBTOTAL(9,I6:I29)</f>
        <v>38</v>
      </c>
      <c r="J30" s="31">
        <f>J14+J6</f>
        <v>55</v>
      </c>
      <c r="K30" s="31">
        <f t="shared" ref="K30:N30" si="15">K14+K6</f>
        <v>1215</v>
      </c>
      <c r="L30" s="31">
        <f t="shared" si="15"/>
        <v>495</v>
      </c>
      <c r="M30" s="31">
        <f t="shared" si="15"/>
        <v>690</v>
      </c>
      <c r="N30" s="31">
        <f t="shared" si="15"/>
        <v>30</v>
      </c>
    </row>
    <row r="31" spans="1:15" ht="29.25" customHeight="1" x14ac:dyDescent="0.25">
      <c r="K31">
        <f>(M30/K30)*100</f>
        <v>56.79012345679012</v>
      </c>
    </row>
    <row r="35" spans="2:11" ht="27.75" customHeight="1" x14ac:dyDescent="0.3">
      <c r="B35" s="2" t="s">
        <v>24</v>
      </c>
      <c r="C35" s="5">
        <f>C30</f>
        <v>55</v>
      </c>
      <c r="D35" s="5"/>
      <c r="E35" s="5"/>
      <c r="F35" s="5">
        <f>F30</f>
        <v>1215</v>
      </c>
      <c r="G35" s="6">
        <f>G30</f>
        <v>495</v>
      </c>
      <c r="H35" s="5">
        <f>H30</f>
        <v>690</v>
      </c>
      <c r="I35" s="5">
        <f>I30</f>
        <v>38</v>
      </c>
      <c r="J35" s="1"/>
    </row>
    <row r="36" spans="2:11" ht="23.25" customHeight="1" x14ac:dyDescent="0.3">
      <c r="F36" s="7" t="s">
        <v>26</v>
      </c>
      <c r="G36" s="7"/>
      <c r="H36" s="8">
        <f>H30</f>
        <v>690</v>
      </c>
    </row>
    <row r="37" spans="2:11" ht="21.75" customHeight="1" x14ac:dyDescent="0.3">
      <c r="F37" s="7" t="s">
        <v>27</v>
      </c>
      <c r="G37" s="7"/>
      <c r="H37" s="8">
        <f>F30</f>
        <v>1215</v>
      </c>
    </row>
    <row r="38" spans="2:11" ht="27.75" customHeight="1" x14ac:dyDescent="0.35">
      <c r="F38" s="7" t="s">
        <v>30</v>
      </c>
      <c r="G38" s="9"/>
      <c r="H38" s="36">
        <f>H30/F30%</f>
        <v>56.79012345679012</v>
      </c>
      <c r="I38" s="10" t="s">
        <v>28</v>
      </c>
      <c r="J38" s="3">
        <v>0.55000000000000004</v>
      </c>
      <c r="K38" s="31" t="s">
        <v>69</v>
      </c>
    </row>
    <row r="39" spans="2:11" ht="18.75" x14ac:dyDescent="0.3">
      <c r="F39" s="7" t="s">
        <v>70</v>
      </c>
    </row>
  </sheetData>
  <mergeCells count="9">
    <mergeCell ref="A1:I1"/>
    <mergeCell ref="A3:A5"/>
    <mergeCell ref="B3:B5"/>
    <mergeCell ref="C3:C5"/>
    <mergeCell ref="D3:D5"/>
    <mergeCell ref="E3:E5"/>
    <mergeCell ref="F3:I3"/>
    <mergeCell ref="F4:F5"/>
    <mergeCell ref="G4:I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TC 1.5NAM- KTDN V1 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Admin</cp:lastModifiedBy>
  <dcterms:created xsi:type="dcterms:W3CDTF">2017-04-20T03:24:44Z</dcterms:created>
  <dcterms:modified xsi:type="dcterms:W3CDTF">2017-04-27T04:29:50Z</dcterms:modified>
</cp:coreProperties>
</file>